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5\Tonery 005\1 výzva\"/>
    </mc:Choice>
  </mc:AlternateContent>
  <xr:revisionPtr revIDLastSave="0" documentId="13_ncr:1_{354CFD17-3D0A-43DF-957E-6F2BA05EFFA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R11" i="1"/>
  <c r="S11" i="1"/>
  <c r="O11" i="1"/>
  <c r="H11" i="1"/>
  <c r="O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<sst xmlns="http://schemas.openxmlformats.org/spreadsheetml/2006/main" count="56" uniqueCount="46">
  <si>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</si>
  <si>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</si>
  <si>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</si>
  <si>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</si>
  <si>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</si>
  <si>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</si>
  <si>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</si>
  <si>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</si>
  <si>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</si>
  <si>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</si>
  <si>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</si>
  <si>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</si>
  <si>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</si>
  <si>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</si>
  <si>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</si>
  <si>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</si>
  <si>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</si>
  <si>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</si>
  <si>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</si>
  <si>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</si>
  <si>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</si>
  <si>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</si>
  <si>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</si>
  <si>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</si>
  <si>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</si>
  <si>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</si>
  <si>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</si>
  <si>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</si>
  <si>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</si>
  <si>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</si>
  <si>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ks</t>
  </si>
  <si>
    <t>Příloha č. 2 Kupní smlouvy - technická specifikace
Tonery (II.) 005 - 2025 (originální)</t>
  </si>
  <si>
    <t>NE</t>
  </si>
  <si>
    <t>KFI - Mgr. Josef Zeman, 
Tel.: 735 715 881</t>
  </si>
  <si>
    <t>Sedláčkova 19, 
301 00 Plzeň,
Fakulta filozofická -  Katedra filozofie,
2. patro - místnost SD 205</t>
  </si>
  <si>
    <t>OIAK - Mgr. Monika Rázková,
Tel.: 37763 1090</t>
  </si>
  <si>
    <t>Univerzitní 8, 
301 00 Plzeň,
Rektorát - Odbor interního auditu a kontroly,
 místnost UR 313</t>
  </si>
  <si>
    <r>
      <t xml:space="preserve">Toner do tiskárny Color Laser Jet Pro MFP 4302dw - </t>
    </r>
    <r>
      <rPr>
        <b/>
        <sz val="11"/>
        <color theme="1"/>
        <rFont val="Calibri"/>
        <family val="2"/>
        <charset val="238"/>
        <scheme val="minor"/>
      </rPr>
      <t xml:space="preserve">purpurový (magenta)   </t>
    </r>
  </si>
  <si>
    <r>
      <t xml:space="preserve">Toner do tiskárny Color Laser Jet Pro MFP 4302dw - </t>
    </r>
    <r>
      <rPr>
        <b/>
        <sz val="11"/>
        <color theme="1"/>
        <rFont val="Calibri"/>
        <family val="2"/>
        <charset val="238"/>
        <scheme val="minor"/>
      </rPr>
      <t xml:space="preserve">černý (black)  </t>
    </r>
  </si>
  <si>
    <r>
      <t>Toner do tiskárny Color Laser Jet Pro MFP 4302dw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</si>
  <si>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r>
      <t xml:space="preserve">Toner do tiskárny Color Laser Jet Pro MFP 4302dw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</si>
  <si>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 xml:space="preserve">Toner do mulifunkční kopírky OKI MB451 -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</si>
  <si>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2 500 stran při 5% pokrytí stránky.</t>
  </si>
  <si>
    <t>Originální toner. Minimální výtěžnost 7 500 stran A4 při pokrytí 5%.</t>
  </si>
  <si>
    <t>Originální toner. Minimální výtěžnost 1 800 stran A4 při pokrytí 5%.</t>
  </si>
  <si>
    <t xml:space="preserve">Originální toner. Minimální výtěžnost 1 800 stran A4 při pokrytí 5%.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</si>
</sst>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2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zoomScaleNormal="100" workbookViewId="0">
      <selection activeCell="P11" sqref="P11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73.5703125" style="5" customWidth="1"/>
    <col min="4" max="4" width="11.7109375" style="111" customWidth="1"/>
    <col min="5" max="5" width="11.28515625" style="4" customWidth="1"/>
    <col min="6" max="6" width="69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42.42578125" style="6" customWidth="1"/>
    <col min="14" max="14" width="25.7109375" style="5" customWidth="1"/>
    <col min="15" max="15" width="16.855468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31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1.25" customHeight="1" thickTop="1" x14ac:dyDescent="0.25">
      <c r="B7" s="36">
        <v>1</v>
      </c>
      <c r="C7" s="37" t="s">
        <v>38</v>
      </c>
      <c r="D7" s="38">
        <v>1</v>
      </c>
      <c r="E7" s="39" t="s">
        <v>30</v>
      </c>
      <c r="F7" s="37" t="s">
        <v>43</v>
      </c>
      <c r="G7" s="114"/>
      <c r="H7" s="40" t="str">
        <f t="shared" ref="H7:H11" si="0">IF(P7&gt;1999,"ANO","NE")</f>
        <v>ANO</v>
      </c>
      <c r="I7" s="41" t="s">
        <v>27</v>
      </c>
      <c r="J7" s="42" t="s">
        <v>32</v>
      </c>
      <c r="K7" s="43"/>
      <c r="L7" s="44" t="s">
        <v>33</v>
      </c>
      <c r="M7" s="44" t="s">
        <v>34</v>
      </c>
      <c r="N7" s="45" t="s">
        <v>29</v>
      </c>
      <c r="O7" s="46">
        <f>D7*P7</f>
        <v>3600</v>
      </c>
      <c r="P7" s="47">
        <v>3600</v>
      </c>
      <c r="Q7" s="118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x14ac:dyDescent="0.25">
      <c r="B8" s="51">
        <v>2</v>
      </c>
      <c r="C8" s="52" t="s">
        <v>37</v>
      </c>
      <c r="D8" s="53">
        <v>1</v>
      </c>
      <c r="E8" s="54" t="s">
        <v>30</v>
      </c>
      <c r="F8" s="52" t="s">
        <v>44</v>
      </c>
      <c r="G8" s="115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11" si="2">D8*P8</f>
        <v>2400</v>
      </c>
      <c r="P8" s="61">
        <v>2400</v>
      </c>
      <c r="Q8" s="119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51">
        <v>3</v>
      </c>
      <c r="C9" s="52" t="s">
        <v>39</v>
      </c>
      <c r="D9" s="53">
        <v>1</v>
      </c>
      <c r="E9" s="54" t="s">
        <v>30</v>
      </c>
      <c r="F9" s="52" t="s">
        <v>45</v>
      </c>
      <c r="G9" s="115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2400</v>
      </c>
      <c r="P9" s="61">
        <v>2400</v>
      </c>
      <c r="Q9" s="119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thickBot="1" x14ac:dyDescent="0.3">
      <c r="B10" s="65">
        <v>4</v>
      </c>
      <c r="C10" s="66" t="s">
        <v>40</v>
      </c>
      <c r="D10" s="67">
        <v>1</v>
      </c>
      <c r="E10" s="68" t="s">
        <v>30</v>
      </c>
      <c r="F10" s="66" t="s">
        <v>44</v>
      </c>
      <c r="G10" s="116"/>
      <c r="H10" s="69" t="str">
        <f t="shared" si="0"/>
        <v>ANO</v>
      </c>
      <c r="I10" s="70"/>
      <c r="J10" s="71"/>
      <c r="K10" s="72"/>
      <c r="L10" s="71"/>
      <c r="M10" s="71"/>
      <c r="N10" s="73"/>
      <c r="O10" s="74">
        <f t="shared" si="2"/>
        <v>2400</v>
      </c>
      <c r="P10" s="75">
        <v>2400</v>
      </c>
      <c r="Q10" s="120"/>
      <c r="R10" s="76">
        <f t="shared" ref="R10" si="7">D10*Q10</f>
        <v>0</v>
      </c>
      <c r="S10" s="77" t="str">
        <f t="shared" ref="S10" si="8">IF(ISNUMBER(Q10), IF(Q10&gt;P10,"NEVYHOVUJE","VYHOVUJE")," ")</f>
        <v xml:space="preserve"> </v>
      </c>
      <c r="T10" s="78"/>
      <c r="U10" s="78"/>
    </row>
    <row r="11" spans="2:21" ht="95.25" customHeight="1" thickBot="1" x14ac:dyDescent="0.3">
      <c r="B11" s="79">
        <v>5</v>
      </c>
      <c r="C11" s="80" t="s">
        <v>41</v>
      </c>
      <c r="D11" s="81">
        <v>1</v>
      </c>
      <c r="E11" s="82" t="s">
        <v>30</v>
      </c>
      <c r="F11" s="80" t="s">
        <v>42</v>
      </c>
      <c r="G11" s="117"/>
      <c r="H11" s="83" t="str">
        <f t="shared" si="0"/>
        <v>NE</v>
      </c>
      <c r="I11" s="84" t="s">
        <v>27</v>
      </c>
      <c r="J11" s="84" t="s">
        <v>32</v>
      </c>
      <c r="K11" s="85"/>
      <c r="L11" s="84" t="s">
        <v>35</v>
      </c>
      <c r="M11" s="84" t="s">
        <v>36</v>
      </c>
      <c r="N11" s="86" t="s">
        <v>29</v>
      </c>
      <c r="O11" s="87">
        <f t="shared" si="2"/>
        <v>1900</v>
      </c>
      <c r="P11" s="88">
        <v>1900</v>
      </c>
      <c r="Q11" s="121"/>
      <c r="R11" s="89">
        <f t="shared" ref="R11" si="9">D11*Q11</f>
        <v>0</v>
      </c>
      <c r="S11" s="90" t="str">
        <f t="shared" ref="S11" si="10">IF(ISNUMBER(Q11), IF(Q11&gt;P11,"NEVYHOVUJE","VYHOVUJE")," ")</f>
        <v xml:space="preserve"> </v>
      </c>
      <c r="T11" s="82"/>
      <c r="U11" s="82" t="s">
        <v>10</v>
      </c>
    </row>
    <row r="12" spans="2:21" ht="16.5" thickTop="1" thickBot="1" x14ac:dyDescent="0.3">
      <c r="C12" s="6"/>
      <c r="D12" s="6"/>
      <c r="E12" s="6"/>
      <c r="F12" s="6"/>
      <c r="G12" s="6"/>
      <c r="H12" s="6"/>
      <c r="I12" s="6"/>
      <c r="J12" s="6"/>
      <c r="N12" s="6"/>
      <c r="O12" s="6"/>
      <c r="R12" s="91"/>
    </row>
    <row r="13" spans="2:21" ht="60.75" customHeight="1" thickTop="1" thickBot="1" x14ac:dyDescent="0.3">
      <c r="B13" s="92" t="s">
        <v>14</v>
      </c>
      <c r="C13" s="93"/>
      <c r="D13" s="93"/>
      <c r="E13" s="93"/>
      <c r="F13" s="93"/>
      <c r="G13" s="93"/>
      <c r="H13" s="94"/>
      <c r="I13" s="95"/>
      <c r="J13" s="95"/>
      <c r="K13" s="95"/>
      <c r="L13" s="12"/>
      <c r="M13" s="12"/>
      <c r="N13" s="96"/>
      <c r="O13" s="96"/>
      <c r="P13" s="97" t="s">
        <v>11</v>
      </c>
      <c r="Q13" s="98" t="s">
        <v>12</v>
      </c>
      <c r="R13" s="99"/>
      <c r="S13" s="100"/>
      <c r="T13" s="28"/>
      <c r="U13" s="101"/>
    </row>
    <row r="14" spans="2:21" ht="33.75" customHeight="1" thickTop="1" thickBot="1" x14ac:dyDescent="0.3">
      <c r="B14" s="102" t="s">
        <v>15</v>
      </c>
      <c r="C14" s="103"/>
      <c r="D14" s="103"/>
      <c r="E14" s="103"/>
      <c r="F14" s="103"/>
      <c r="G14" s="103"/>
      <c r="H14" s="104"/>
      <c r="I14" s="105"/>
      <c r="L14" s="8"/>
      <c r="M14" s="8"/>
      <c r="N14" s="106"/>
      <c r="O14" s="106"/>
      <c r="P14" s="107">
        <f>SUM(O7:O11)</f>
        <v>12700</v>
      </c>
      <c r="Q14" s="108">
        <f>SUM(R7:R11)</f>
        <v>0</v>
      </c>
      <c r="R14" s="109"/>
      <c r="S14" s="110"/>
    </row>
    <row r="15" spans="2:21" ht="14.25" customHeight="1" thickTop="1" x14ac:dyDescent="0.25"/>
    <row r="16" spans="2:21" ht="14.25" customHeight="1" x14ac:dyDescent="0.25">
      <c r="B16" s="112"/>
    </row>
    <row r="17" spans="2:3" ht="14.25" customHeight="1" x14ac:dyDescent="0.25">
      <c r="B17" s="113"/>
      <c r="C17" s="112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tW0Gz97Ln0x/120eeg37xhJysiO2UK8zejnW8ZEZzNnBqJ/ivIpLnjYpgK46uAz4UGK7zfvbE/81b6yrh2L1jQ==" saltValue="zrdrouBooOhl6cP+uTvaCA==" spinCount="100000" sheet="1" objects="1" scenarios="1"/>
  <mergeCells count="13">
    <mergeCell ref="B14:G14"/>
    <mergeCell ref="Q14:S14"/>
    <mergeCell ref="B13:G13"/>
    <mergeCell ref="Q13:S13"/>
    <mergeCell ref="I7:I10"/>
    <mergeCell ref="J7:J10"/>
    <mergeCell ref="K7:K10"/>
    <mergeCell ref="L7:L10"/>
    <mergeCell ref="M7:M10"/>
    <mergeCell ref="N7:N10"/>
    <mergeCell ref="T7:T10"/>
    <mergeCell ref="U7:U10"/>
    <mergeCell ref="B1:C1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2025-02-25T05:41:19Z</cp:lastPrinted>
  <dcterms:created xsi:type="dcterms:W3CDTF">2014-03-05T12:43:32Z</dcterms:created>
  <dcterms:modified xsi:type="dcterms:W3CDTF">2025-02-25T06:20:36Z</dcterms:modified>
</cp:coreProperties>
</file>